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416" windowHeight="1101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0" i="1" l="1"/>
  <c r="C13" i="1"/>
  <c r="E9" i="1" l="1"/>
  <c r="F13" i="1"/>
  <c r="F15" i="1" s="1"/>
  <c r="C18" i="1" l="1"/>
  <c r="F18" i="1" l="1"/>
  <c r="F19" i="1"/>
  <c r="F23" i="1" l="1"/>
  <c r="C25" i="1" l="1"/>
</calcChain>
</file>

<file path=xl/sharedStrings.xml><?xml version="1.0" encoding="utf-8"?>
<sst xmlns="http://schemas.openxmlformats.org/spreadsheetml/2006/main" count="41" uniqueCount="40">
  <si>
    <t>Omregning m3 gas til MWh</t>
  </si>
  <si>
    <t>m3/år</t>
  </si>
  <si>
    <t>Gaspris</t>
  </si>
  <si>
    <t>kr./m3</t>
  </si>
  <si>
    <t>årligt forbrug m3</t>
  </si>
  <si>
    <t>MWh</t>
  </si>
  <si>
    <t>målerleje</t>
  </si>
  <si>
    <t>Serviceaftale</t>
  </si>
  <si>
    <t>Fjernvarme i alt</t>
  </si>
  <si>
    <t>m2</t>
  </si>
  <si>
    <t>Varmeudgift gas i alt</t>
  </si>
  <si>
    <t>Omregningsfaktor  m3 gas til MWh</t>
  </si>
  <si>
    <t>m3 forbrug (29 m3 pr. MWh)</t>
  </si>
  <si>
    <t>Variabel afgift (kr./MWh)</t>
  </si>
  <si>
    <t>Fast afgift (pr. m3 hus) m2*2,4*afgift</t>
  </si>
  <si>
    <t>Kr./år</t>
  </si>
  <si>
    <t>kr./år</t>
  </si>
  <si>
    <t>Difference driftsudgift fjernvarme-naturgas</t>
  </si>
  <si>
    <t>Priser juni 2015 Brøndbyfjernvarme (midlertidige jf. notits i Folkebladet)</t>
  </si>
  <si>
    <t>Gaspris juni 2015.</t>
  </si>
  <si>
    <t>Beregningsforudsætninger:</t>
  </si>
  <si>
    <t>Gældende gas- og fjernvarmepriser pr. juni 2015.</t>
  </si>
  <si>
    <t xml:space="preserve">Beregning for årsvirkningsgrader foreligger ikke for nyt fjernvarmeanlæg, </t>
  </si>
  <si>
    <t xml:space="preserve">(Indsæt dine tal i de gule felter og få omregnet til fjernevarme udgift). </t>
  </si>
  <si>
    <t>Indsæt Gasforbrug (m3)</t>
  </si>
  <si>
    <t>Indsæt Husstørrelse (m2)</t>
  </si>
  <si>
    <t xml:space="preserve">OBS: Til varmeudgiften skal lægges finansiering: </t>
  </si>
  <si>
    <t xml:space="preserve">Egenfinansiering for "standardhus 130 m2" jf. projekt ca. 90.000 kr. </t>
  </si>
  <si>
    <t xml:space="preserve">Finansieringstillæg til varmeprisen for "standardhus 130 m2" jf. projekt </t>
  </si>
  <si>
    <r>
      <t xml:space="preserve">fra ca. 4.000 kr./år i x-antal år </t>
    </r>
    <r>
      <rPr>
        <sz val="12"/>
        <color theme="1"/>
        <rFont val="Calibri"/>
        <family val="2"/>
        <scheme val="minor"/>
      </rPr>
      <t>(beror på prisudvikling gas kontra fjernvarme)</t>
    </r>
    <r>
      <rPr>
        <b/>
        <sz val="14"/>
        <color theme="1"/>
        <rFont val="Calibri"/>
        <family val="2"/>
        <scheme val="minor"/>
      </rPr>
      <t>.</t>
    </r>
  </si>
  <si>
    <t xml:space="preserve">Fastafgift afregnes efter rumfylde (m2*lofthøjde) - jf. projekt regnes med 2,4m til loft. </t>
  </si>
  <si>
    <t>hvorefter der her i regneark benyttes 100% årsvirkningsgrad for begge varmeformer.</t>
  </si>
  <si>
    <r>
      <t>Indsæt Serviceaftale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(dit evt. beløb)</t>
    </r>
  </si>
  <si>
    <t>Fjernvarmeprojekt - Vesterled.</t>
  </si>
  <si>
    <t xml:space="preserve">Vejledende beregning af varmeudgift - omregning af Naturgas til Fjernvarme </t>
  </si>
  <si>
    <t>NB: Brug af supplerende energikilder i husstanden kan have indflydelse på forbrugstal.</t>
  </si>
  <si>
    <t>I selve projektet er der valgt forskellige "årsvirkningsgrader" ifm. med udnyttelse af gaskedel:</t>
  </si>
  <si>
    <t xml:space="preserve">Ny gaskedel 95% - hvorimod nyt fjernvarme anlæg formodes til 100% virkningsgrad. </t>
  </si>
  <si>
    <t>Ældre gaskedler (over 10 år gamle) kan have lavere virkningsgrad end 100%</t>
  </si>
  <si>
    <t>Arket er kun vejledende og ment som hjælp til omregning af gas (m3) til fjernvarme (MWh).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</si>
</sst>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/>
    <xf numFmtId="0" fontId="0" fillId="0" borderId="0" xfId="0" applyFont="1"/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7" workbookViewId="0">
      <selection activeCell="C7" sqref="C7"/>
    </sheetView>
  </sheetViews>
  <sheetFormatPr defaultRowHeight="14.4" x14ac:dyDescent="0.3"/>
  <cols>
    <col min="1" max="1" width="33.44140625" customWidth="1"/>
  </cols>
  <sheetData>
    <row r="1" spans="1:6" ht="15.6" x14ac:dyDescent="0.3">
      <c r="A1" s="4" t="s">
        <v>33</v>
      </c>
    </row>
    <row r="2" spans="1:6" ht="15.75" x14ac:dyDescent="0.25">
      <c r="A2" s="4" t="s">
        <v>34</v>
      </c>
      <c r="B2" s="4"/>
      <c r="C2" s="4"/>
      <c r="D2" s="4"/>
      <c r="E2" s="4"/>
    </row>
    <row r="3" spans="1:6" ht="15.6" x14ac:dyDescent="0.3">
      <c r="A3" s="4" t="s">
        <v>23</v>
      </c>
    </row>
    <row r="5" spans="1:6" ht="15" x14ac:dyDescent="0.25">
      <c r="A5" t="s">
        <v>11</v>
      </c>
      <c r="C5">
        <v>1.0999999999999999E-2</v>
      </c>
    </row>
    <row r="7" spans="1:6" x14ac:dyDescent="0.3">
      <c r="A7" t="s">
        <v>24</v>
      </c>
      <c r="C7" s="8"/>
      <c r="D7" t="s">
        <v>1</v>
      </c>
    </row>
    <row r="8" spans="1:6" x14ac:dyDescent="0.3">
      <c r="A8" t="s">
        <v>25</v>
      </c>
      <c r="C8" s="9"/>
      <c r="D8" t="s">
        <v>9</v>
      </c>
    </row>
    <row r="9" spans="1:6" ht="15" x14ac:dyDescent="0.25">
      <c r="A9" t="s">
        <v>0</v>
      </c>
      <c r="E9">
        <f>C7*C5</f>
        <v>0</v>
      </c>
      <c r="F9" t="s">
        <v>5</v>
      </c>
    </row>
    <row r="11" spans="1:6" ht="15.75" x14ac:dyDescent="0.25">
      <c r="A11" s="4" t="s">
        <v>19</v>
      </c>
      <c r="B11" s="4"/>
      <c r="C11" s="4"/>
    </row>
    <row r="12" spans="1:6" x14ac:dyDescent="0.3">
      <c r="B12" t="s">
        <v>3</v>
      </c>
      <c r="C12" t="s">
        <v>4</v>
      </c>
      <c r="F12" t="s">
        <v>16</v>
      </c>
    </row>
    <row r="13" spans="1:6" ht="15" x14ac:dyDescent="0.25">
      <c r="A13" t="s">
        <v>2</v>
      </c>
      <c r="B13">
        <v>6.77</v>
      </c>
      <c r="C13">
        <f>C7</f>
        <v>0</v>
      </c>
      <c r="F13" s="1">
        <f>B13*C13</f>
        <v>0</v>
      </c>
    </row>
    <row r="14" spans="1:6" x14ac:dyDescent="0.3">
      <c r="A14" t="s">
        <v>32</v>
      </c>
      <c r="F14" s="9"/>
    </row>
    <row r="15" spans="1:6" ht="15" x14ac:dyDescent="0.25">
      <c r="A15" s="2" t="s">
        <v>10</v>
      </c>
      <c r="B15" s="2"/>
      <c r="C15" s="2"/>
      <c r="D15" s="2"/>
      <c r="E15" s="2"/>
      <c r="F15" s="3">
        <f>SUM(F13:F14)</f>
        <v>0</v>
      </c>
    </row>
    <row r="17" spans="1:6" ht="15.6" x14ac:dyDescent="0.3">
      <c r="A17" s="4" t="s">
        <v>18</v>
      </c>
      <c r="F17" t="s">
        <v>15</v>
      </c>
    </row>
    <row r="18" spans="1:6" ht="15" x14ac:dyDescent="0.25">
      <c r="A18" t="s">
        <v>13</v>
      </c>
      <c r="B18">
        <v>310.24</v>
      </c>
      <c r="C18">
        <f>E9</f>
        <v>0</v>
      </c>
      <c r="F18" s="1">
        <f>B18*C18</f>
        <v>0</v>
      </c>
    </row>
    <row r="19" spans="1:6" ht="15" x14ac:dyDescent="0.25">
      <c r="A19" t="s">
        <v>12</v>
      </c>
      <c r="B19">
        <v>3.01</v>
      </c>
      <c r="F19" s="1">
        <f>29*C18*B19</f>
        <v>0</v>
      </c>
    </row>
    <row r="20" spans="1:6" ht="15" x14ac:dyDescent="0.25">
      <c r="A20" t="s">
        <v>14</v>
      </c>
      <c r="B20">
        <v>9.34</v>
      </c>
      <c r="F20" s="1">
        <f>C8*2.4*B20</f>
        <v>0</v>
      </c>
    </row>
    <row r="21" spans="1:6" x14ac:dyDescent="0.3">
      <c r="A21" t="s">
        <v>6</v>
      </c>
      <c r="F21">
        <v>394</v>
      </c>
    </row>
    <row r="22" spans="1:6" ht="15" x14ac:dyDescent="0.25">
      <c r="A22" t="s">
        <v>7</v>
      </c>
      <c r="F22">
        <v>1050</v>
      </c>
    </row>
    <row r="23" spans="1:6" ht="15" x14ac:dyDescent="0.25">
      <c r="A23" s="2" t="s">
        <v>8</v>
      </c>
      <c r="B23" s="2"/>
      <c r="C23" s="2"/>
      <c r="D23" s="2"/>
      <c r="E23" s="2"/>
      <c r="F23" s="3">
        <f>SUM(F18:F22)</f>
        <v>1444</v>
      </c>
    </row>
    <row r="25" spans="1:6" ht="15.6" x14ac:dyDescent="0.3">
      <c r="A25" s="4" t="s">
        <v>17</v>
      </c>
      <c r="B25" s="4"/>
      <c r="C25" s="5">
        <f>F23-F15</f>
        <v>1444</v>
      </c>
      <c r="D25" s="4" t="s">
        <v>16</v>
      </c>
    </row>
    <row r="27" spans="1:6" ht="18" x14ac:dyDescent="0.35">
      <c r="A27" s="6" t="s">
        <v>26</v>
      </c>
    </row>
    <row r="28" spans="1:6" ht="18" x14ac:dyDescent="0.35">
      <c r="A28" s="6" t="s">
        <v>28</v>
      </c>
    </row>
    <row r="29" spans="1:6" ht="18" x14ac:dyDescent="0.35">
      <c r="A29" s="6" t="s">
        <v>29</v>
      </c>
    </row>
    <row r="30" spans="1:6" ht="18" x14ac:dyDescent="0.35">
      <c r="A30" s="6" t="s">
        <v>27</v>
      </c>
    </row>
    <row r="31" spans="1:6" ht="18" x14ac:dyDescent="0.35">
      <c r="A31" s="6"/>
    </row>
    <row r="32" spans="1:6" ht="15.6" x14ac:dyDescent="0.3">
      <c r="A32" s="4" t="s">
        <v>20</v>
      </c>
    </row>
    <row r="33" spans="1:8" x14ac:dyDescent="0.3">
      <c r="A33" s="7" t="s">
        <v>21</v>
      </c>
      <c r="B33" s="7"/>
      <c r="C33" s="7"/>
      <c r="D33" s="7"/>
    </row>
    <row r="34" spans="1:8" x14ac:dyDescent="0.3">
      <c r="A34" s="7" t="s">
        <v>30</v>
      </c>
      <c r="B34" s="7"/>
      <c r="C34" s="7"/>
      <c r="D34" s="7"/>
    </row>
    <row r="35" spans="1:8" x14ac:dyDescent="0.3">
      <c r="A35" s="7" t="s">
        <v>36</v>
      </c>
    </row>
    <row r="36" spans="1:8" ht="15.6" x14ac:dyDescent="0.3">
      <c r="A36" s="7" t="s">
        <v>37</v>
      </c>
      <c r="B36" s="4"/>
      <c r="C36" s="4"/>
      <c r="D36" s="4"/>
      <c r="E36" s="4"/>
      <c r="F36" s="4"/>
      <c r="G36" s="4"/>
      <c r="H36" s="4"/>
    </row>
    <row r="37" spans="1:8" x14ac:dyDescent="0.3">
      <c r="A37" s="7" t="s">
        <v>22</v>
      </c>
    </row>
    <row r="38" spans="1:8" x14ac:dyDescent="0.3">
      <c r="A38" s="7" t="s">
        <v>31</v>
      </c>
      <c r="F38" s="1"/>
    </row>
    <row r="39" spans="1:8" x14ac:dyDescent="0.3">
      <c r="A39" s="7" t="s">
        <v>38</v>
      </c>
      <c r="F39" s="1"/>
    </row>
    <row r="40" spans="1:8" x14ac:dyDescent="0.3">
      <c r="A40" s="7"/>
      <c r="F40" s="1"/>
    </row>
    <row r="41" spans="1:8" x14ac:dyDescent="0.3">
      <c r="A41" t="s">
        <v>35</v>
      </c>
    </row>
    <row r="42" spans="1:8" x14ac:dyDescent="0.3">
      <c r="A42" s="7" t="s">
        <v>39</v>
      </c>
      <c r="B42" s="2"/>
      <c r="C42" s="2"/>
      <c r="D42" s="2"/>
      <c r="E42" s="2"/>
      <c r="F42" s="3"/>
    </row>
    <row r="44" spans="1:8" ht="15.6" x14ac:dyDescent="0.3">
      <c r="A44" s="4"/>
      <c r="B44" s="4"/>
      <c r="C44" s="5"/>
      <c r="D44" s="4"/>
    </row>
    <row r="45" spans="1:8" x14ac:dyDescent="0.3">
      <c r="B45" s="1"/>
    </row>
  </sheetData>
  <sheetProtection password="CC02" sheet="1" objects="1" scenarios="1"/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Lyngsie Jacobsen</dc:creator>
  <cp:lastModifiedBy>Steen W. Nielsen</cp:lastModifiedBy>
  <cp:lastPrinted>2015-06-26T12:23:50Z</cp:lastPrinted>
  <dcterms:created xsi:type="dcterms:W3CDTF">2015-06-16T12:06:33Z</dcterms:created>
  <dcterms:modified xsi:type="dcterms:W3CDTF">2015-06-29T09:21:23Z</dcterms:modified>
</cp:coreProperties>
</file>